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https://livedsdmail-my.sharepoint.com/personal/bchapple_dsdmail_net/Documents/Desktop/"/>
    </mc:Choice>
  </mc:AlternateContent>
  <xr:revisionPtr revIDLastSave="6" documentId="8_{4E0C6187-F45F-4521-B8F0-20E9099C44EE}" xr6:coauthVersionLast="45" xr6:coauthVersionMax="45" xr10:uidLastSave="{9D0F0262-F869-4359-8F1C-2E429790C0C5}"/>
  <bookViews>
    <workbookView xWindow="-120" yWindow="-120" windowWidth="29040" windowHeight="15840" xr2:uid="{00000000-000D-0000-FFFF-FFFF00000000}"/>
  </bookViews>
  <sheets>
    <sheet name="Planning Template" sheetId="2" r:id="rId1"/>
    <sheet name="Funding" sheetId="1" state="hidden" r:id="rId2"/>
  </sheets>
  <definedNames>
    <definedName name="_xlnm._FilterDatabase" localSheetId="1" hidden="1">Funding!$A$1:$G$90</definedName>
    <definedName name="_xlnm.Print_Area" localSheetId="0">'Planning Template'!$A:$H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3" i="2" l="1"/>
  <c r="E19" i="2"/>
  <c r="E13" i="2"/>
  <c r="E17" i="2" s="1"/>
  <c r="E21" i="2" l="1"/>
  <c r="G39" i="2" s="1"/>
</calcChain>
</file>

<file path=xl/sharedStrings.xml><?xml version="1.0" encoding="utf-8"?>
<sst xmlns="http://schemas.openxmlformats.org/spreadsheetml/2006/main" count="239" uniqueCount="146">
  <si>
    <t>Adams Elementary</t>
  </si>
  <si>
    <t>Adelaide Elementary</t>
  </si>
  <si>
    <t>Antelope Elementary</t>
  </si>
  <si>
    <t>Boulton Elementary</t>
  </si>
  <si>
    <t>Bountiful Elementary</t>
  </si>
  <si>
    <t>Buffalo Point Elem</t>
  </si>
  <si>
    <t>Burton Elementary</t>
  </si>
  <si>
    <t>Centerville Elementary</t>
  </si>
  <si>
    <t>Clinton Elementary</t>
  </si>
  <si>
    <t>Parkside Elementary</t>
  </si>
  <si>
    <t>Cook Elementary</t>
  </si>
  <si>
    <t>Crestview Elementary</t>
  </si>
  <si>
    <t>Doxey Elementary</t>
  </si>
  <si>
    <t>East Layton Elementary</t>
  </si>
  <si>
    <t>King Elementary</t>
  </si>
  <si>
    <t>Columbia Elementary</t>
  </si>
  <si>
    <t>Farmington Elementary</t>
  </si>
  <si>
    <t>Fremont Elementary</t>
  </si>
  <si>
    <t>Holbrook Elementary</t>
  </si>
  <si>
    <t>Hill Field Elementary</t>
  </si>
  <si>
    <t>Ellison Park Elementary</t>
  </si>
  <si>
    <t>Holt Elementary</t>
  </si>
  <si>
    <t>Taylor Elementary</t>
  </si>
  <si>
    <t>Knowlton Elementary</t>
  </si>
  <si>
    <t>Kaysville Elementary</t>
  </si>
  <si>
    <t>Morgan Elementary</t>
  </si>
  <si>
    <t>Muir Elementary</t>
  </si>
  <si>
    <t>Lincoln Elementary</t>
  </si>
  <si>
    <t>Layton Elementary</t>
  </si>
  <si>
    <t>Meadowbrook Elementary</t>
  </si>
  <si>
    <t>Oak Hills Elementary</t>
  </si>
  <si>
    <t>Orchard Elementary</t>
  </si>
  <si>
    <t>Eagle Bay Elementary</t>
  </si>
  <si>
    <t>Windridge Elementary</t>
  </si>
  <si>
    <t>Reading Elementary</t>
  </si>
  <si>
    <t>Creekside Elementary</t>
  </si>
  <si>
    <t>Woods Cross Elementary</t>
  </si>
  <si>
    <t>Bluff Ridge Elementary</t>
  </si>
  <si>
    <t>Mountain View Elementary</t>
  </si>
  <si>
    <t>Lakeside Elementary</t>
  </si>
  <si>
    <t>South Clearfield Elementary</t>
  </si>
  <si>
    <t>Heritage Elementary</t>
  </si>
  <si>
    <t>South Weber Elementary</t>
  </si>
  <si>
    <t>Stewart Elementary</t>
  </si>
  <si>
    <t>Sand Springs Elementary</t>
  </si>
  <si>
    <t>Endeavour Elementary</t>
  </si>
  <si>
    <t>Snow Horse Elementary</t>
  </si>
  <si>
    <t>Sunset Elementary</t>
  </si>
  <si>
    <t>Foxboro Elementary</t>
  </si>
  <si>
    <t>Odyssey Elementary</t>
  </si>
  <si>
    <t>Syracuse Elementary</t>
  </si>
  <si>
    <t>Canyon Creek Elementary</t>
  </si>
  <si>
    <t>Kay's Creek Elementary</t>
  </si>
  <si>
    <t>Tolman Elementary</t>
  </si>
  <si>
    <t>Wasatch Elementary</t>
  </si>
  <si>
    <t>West Bountiful Elementary</t>
  </si>
  <si>
    <t>West Clinton Elementary</t>
  </si>
  <si>
    <t>West Point Elementary</t>
  </si>
  <si>
    <t>Whitesides Elementary</t>
  </si>
  <si>
    <t>Vae View Elementary</t>
  </si>
  <si>
    <t>Valley View Elementary</t>
  </si>
  <si>
    <t>Fairfield Junior High</t>
  </si>
  <si>
    <t>Bountiful Junior High</t>
  </si>
  <si>
    <t>Centerville Junior High</t>
  </si>
  <si>
    <t>Central Davis Junior High</t>
  </si>
  <si>
    <t>Farmington Junior High</t>
  </si>
  <si>
    <t>Kaysville Junior High</t>
  </si>
  <si>
    <t>Millcreek Junior High</t>
  </si>
  <si>
    <t>North Davis Junior High</t>
  </si>
  <si>
    <t>Mueller Park Junior High</t>
  </si>
  <si>
    <t>North Layton Junior High</t>
  </si>
  <si>
    <t>South Davis Junior High</t>
  </si>
  <si>
    <t>Sunset Junior High</t>
  </si>
  <si>
    <t>Syracuse Junior High</t>
  </si>
  <si>
    <t>West Point Junior High</t>
  </si>
  <si>
    <t>Legacy Junior High</t>
  </si>
  <si>
    <t>Bountiful High</t>
  </si>
  <si>
    <t>Clearfield High</t>
  </si>
  <si>
    <t>Davis High</t>
  </si>
  <si>
    <t>Farmington High</t>
  </si>
  <si>
    <t>Layton High</t>
  </si>
  <si>
    <t>Northridge High</t>
  </si>
  <si>
    <t>Viewmont High</t>
  </si>
  <si>
    <t>Woods Cross High</t>
  </si>
  <si>
    <t>Syracuse High</t>
  </si>
  <si>
    <t>Mountain High</t>
  </si>
  <si>
    <t>FY20 Allocation</t>
  </si>
  <si>
    <t>SchNum</t>
  </si>
  <si>
    <t>School</t>
  </si>
  <si>
    <t>Proj. Enrollment</t>
  </si>
  <si>
    <t>Type</t>
  </si>
  <si>
    <t>1-Elementary</t>
  </si>
  <si>
    <t>2-Jr. High</t>
  </si>
  <si>
    <t>Centennial Junior High</t>
  </si>
  <si>
    <t>Shoreline Junior High</t>
  </si>
  <si>
    <t>3-High</t>
  </si>
  <si>
    <t>4-Alternative</t>
  </si>
  <si>
    <t>School:</t>
  </si>
  <si>
    <t>Measurement Plan</t>
  </si>
  <si>
    <t>TSSP Planned Expenses</t>
  </si>
  <si>
    <t>Expense Category</t>
  </si>
  <si>
    <t>Description of Expense</t>
  </si>
  <si>
    <t>Unplanned Balance</t>
  </si>
  <si>
    <t>Board Priorities</t>
  </si>
  <si>
    <t>Yes</t>
  </si>
  <si>
    <t>Cost</t>
  </si>
  <si>
    <t>In School Plan</t>
  </si>
  <si>
    <t>The school will increase the overall score on the state school report card by 1% over the prior year.</t>
  </si>
  <si>
    <t>No</t>
  </si>
  <si>
    <t>Does the school plan to add a contract day for teachers?*</t>
  </si>
  <si>
    <t>Salaries &amp; Benefits</t>
  </si>
  <si>
    <t>Prof. Services</t>
  </si>
  <si>
    <t>Repairs &amp; Maint.</t>
  </si>
  <si>
    <t>Printing</t>
  </si>
  <si>
    <t>Transportation/Travel</t>
  </si>
  <si>
    <t>General Supplies</t>
  </si>
  <si>
    <t>Textbooks</t>
  </si>
  <si>
    <t>Library Books</t>
  </si>
  <si>
    <t>Software</t>
  </si>
  <si>
    <t>Equipment</t>
  </si>
  <si>
    <t>Fill in yellow boxes and email the completed plan to Logan Toone (ltoone@dsdmail.net)</t>
  </si>
  <si>
    <t>Select School</t>
  </si>
  <si>
    <t>2020-21 Teacher and Student Success Plan</t>
  </si>
  <si>
    <t>Review of Progess on Current Year Plan</t>
  </si>
  <si>
    <t>Current Year Spending Projection</t>
  </si>
  <si>
    <t>Total funding for the current year:</t>
  </si>
  <si>
    <t>Anticipated spending during the current year:</t>
  </si>
  <si>
    <t>Expected balance carried over into next year:</t>
  </si>
  <si>
    <t>Anticipated new funding for next year:</t>
  </si>
  <si>
    <t>Total funding available for next year:</t>
  </si>
  <si>
    <r>
      <t xml:space="preserve">School Plan Goal </t>
    </r>
    <r>
      <rPr>
        <i/>
        <sz val="9"/>
        <color theme="1"/>
        <rFont val="Calibri (Body)"/>
      </rPr>
      <t>(Number)</t>
    </r>
  </si>
  <si>
    <r>
      <t xml:space="preserve">Planned Expense </t>
    </r>
    <r>
      <rPr>
        <i/>
        <sz val="9"/>
        <color theme="1"/>
        <rFont val="Calibri (Body)"/>
      </rPr>
      <t>(Amount)</t>
    </r>
  </si>
  <si>
    <t>Adendum to Composite School Plan</t>
  </si>
  <si>
    <t>Does the school plan to fund teacher leadership opportunities?**</t>
  </si>
  <si>
    <t>**note "teacher leadership" in description and list planned expenses below</t>
  </si>
  <si>
    <t>Select Yes/No</t>
  </si>
  <si>
    <t>Sunburst Elementary</t>
  </si>
  <si>
    <t>Projected FY21 Allocation</t>
  </si>
  <si>
    <t>Projected 1 Day Cost</t>
  </si>
  <si>
    <t>*approximation only.  Actual amount will vary according to FY21 staffing.</t>
  </si>
  <si>
    <t>Teacher Leadership</t>
  </si>
  <si>
    <t>Collaboration Days-Sub Coverage</t>
  </si>
  <si>
    <t>Professional Development Conferences</t>
  </si>
  <si>
    <t>Math Tutors-2</t>
  </si>
  <si>
    <t>TSSA money was used to support collaboration and improvement in profesional capacity through quality professional development. In addition, the money was used to support innovative teaching through the hiring of math tutors and a teacher assistant who worked with our foreign language teacher.</t>
  </si>
  <si>
    <t>Accademic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</si>
</sst>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sz val="11"/>
      <color theme="0" tint="-0.499984740745262"/>
      <name val="Calibri"/>
      <family val="2"/>
      <scheme val="minor"/>
    </font>
    <font>
      <sz val="10"/>
      <color theme="1"/>
      <name val="Calibri"/>
      <family val="2"/>
      <scheme val="minor"/>
    </font>
    <font>
      <i/>
      <sz val="9"/>
      <color theme="0" tint="-0.499984740745262"/>
      <name val="Calibri"/>
      <family val="2"/>
      <scheme val="minor"/>
    </font>
    <font>
      <i/>
      <sz val="9"/>
      <color theme="1"/>
      <name val="Calibri (Body)"/>
    </font>
    <font>
      <b/>
      <sz val="16"/>
      <color theme="1"/>
      <name val="Calibri"/>
      <family val="2"/>
      <scheme val="minor"/>
    </font>
    <font>
      <i/>
      <sz val="9"/>
      <color theme="1"/>
      <name val="Calibri"/>
      <family val="2"/>
      <scheme val="minor"/>
    </font>
    <font>
      <sz val="9"/>
      <color theme="1"/>
      <name val="Calibri"/>
      <family val="2"/>
      <scheme val="minor"/>
    </font>
    <font>
      <sz val="10"/>
      <color rgb="FFFF000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7999816888943144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8">
    <xf numFmtId="0" fontId="0" fillId="0" borderId="0" xfId="0"/>
    <xf numFmtId="0" fontId="3" fillId="0" borderId="1" xfId="0" applyFont="1" applyBorder="1" applyAlignment="1">
      <alignment horizontal="center"/>
    </xf>
    <xf numFmtId="0" fontId="0" fillId="0" borderId="0" xfId="0" applyAlignment="1">
      <alignment horizontal="center"/>
    </xf>
    <xf numFmtId="44" fontId="3" fillId="0" borderId="1" xfId="1" applyFont="1" applyBorder="1" applyAlignment="1">
      <alignment horizontal="center"/>
    </xf>
    <xf numFmtId="44" fontId="0" fillId="0" borderId="0" xfId="1" applyFont="1"/>
    <xf numFmtId="0" fontId="4" fillId="0" borderId="0" xfId="0" applyFont="1"/>
    <xf numFmtId="0" fontId="0" fillId="3" borderId="2" xfId="0" applyFill="1" applyBorder="1" applyAlignment="1" applyProtection="1">
      <alignment horizontal="center" vertical="center"/>
      <protection locked="0"/>
    </xf>
    <xf numFmtId="44" fontId="5" fillId="3" borderId="2" xfId="1" applyFont="1" applyFill="1" applyBorder="1" applyAlignment="1" applyProtection="1">
      <alignment vertical="top"/>
      <protection locked="0"/>
    </xf>
    <xf numFmtId="0" fontId="5" fillId="3" borderId="2" xfId="1" applyNumberFormat="1" applyFont="1" applyFill="1" applyBorder="1" applyAlignment="1" applyProtection="1">
      <alignment vertical="top"/>
      <protection locked="0"/>
    </xf>
    <xf numFmtId="0" fontId="0" fillId="3" borderId="2" xfId="0" applyFont="1" applyFill="1" applyBorder="1" applyAlignment="1" applyProtection="1">
      <alignment horizontal="center" vertical="center"/>
      <protection locked="0"/>
    </xf>
    <xf numFmtId="44" fontId="0" fillId="0" borderId="0" xfId="1" applyFont="1" applyAlignment="1">
      <alignment horizontal="center"/>
    </xf>
    <xf numFmtId="0" fontId="0" fillId="0" borderId="0" xfId="0" applyProtection="1"/>
    <xf numFmtId="0" fontId="0" fillId="0" borderId="1" xfId="0" applyBorder="1" applyProtection="1"/>
    <xf numFmtId="0" fontId="0" fillId="0" borderId="0" xfId="0" applyBorder="1" applyProtection="1"/>
    <xf numFmtId="0" fontId="3" fillId="0" borderId="0" xfId="0" applyFont="1" applyAlignment="1" applyProtection="1">
      <alignment horizontal="left" indent="1"/>
    </xf>
    <xf numFmtId="0" fontId="0" fillId="0" borderId="0" xfId="0" applyFill="1" applyBorder="1" applyProtection="1"/>
    <xf numFmtId="0" fontId="3" fillId="0" borderId="0" xfId="0" applyFont="1" applyFill="1" applyBorder="1" applyProtection="1"/>
    <xf numFmtId="44" fontId="0" fillId="0" borderId="0" xfId="1" applyFont="1" applyFill="1" applyBorder="1" applyAlignment="1" applyProtection="1">
      <alignment horizontal="left"/>
    </xf>
    <xf numFmtId="0" fontId="2" fillId="0" borderId="0" xfId="0" applyFont="1" applyProtection="1"/>
    <xf numFmtId="44" fontId="0" fillId="2" borderId="2" xfId="1" applyFont="1" applyFill="1" applyBorder="1" applyAlignment="1" applyProtection="1">
      <alignment horizontal="left"/>
    </xf>
    <xf numFmtId="44" fontId="0" fillId="2" borderId="2" xfId="0" applyNumberFormat="1" applyFill="1" applyBorder="1" applyProtection="1"/>
    <xf numFmtId="44" fontId="0" fillId="0" borderId="0" xfId="0" applyNumberFormat="1" applyFill="1" applyBorder="1" applyProtection="1"/>
    <xf numFmtId="44" fontId="0" fillId="0" borderId="1" xfId="0" applyNumberFormat="1" applyFill="1" applyBorder="1" applyProtection="1"/>
    <xf numFmtId="0" fontId="0" fillId="0" borderId="0" xfId="0" applyAlignment="1" applyProtection="1">
      <alignment horizontal="left" indent="1"/>
    </xf>
    <xf numFmtId="0" fontId="3" fillId="0" borderId="0" xfId="0" applyFont="1" applyProtection="1"/>
    <xf numFmtId="0" fontId="3" fillId="0" borderId="0" xfId="0" applyFont="1" applyAlignment="1" applyProtection="1">
      <alignment horizontal="center"/>
    </xf>
    <xf numFmtId="44" fontId="0" fillId="5" borderId="2" xfId="1" applyFont="1" applyFill="1" applyBorder="1" applyAlignment="1" applyProtection="1">
      <alignment horizontal="center" vertical="center"/>
    </xf>
    <xf numFmtId="0" fontId="0" fillId="0" borderId="0" xfId="0" applyAlignment="1" applyProtection="1">
      <alignment vertical="center"/>
    </xf>
    <xf numFmtId="0" fontId="6" fillId="0" borderId="0" xfId="0" applyFont="1" applyAlignment="1" applyProtection="1">
      <alignment horizontal="left" vertical="top" indent="2"/>
    </xf>
    <xf numFmtId="0" fontId="10" fillId="0" borderId="0" xfId="0" applyFont="1" applyProtection="1"/>
    <xf numFmtId="0" fontId="3" fillId="4" borderId="2" xfId="0" applyFont="1" applyFill="1" applyBorder="1" applyAlignment="1" applyProtection="1">
      <alignment horizontal="center" vertical="center" wrapText="1"/>
    </xf>
    <xf numFmtId="44" fontId="3" fillId="5" borderId="2" xfId="1" applyFont="1" applyFill="1" applyBorder="1" applyAlignment="1" applyProtection="1">
      <alignment horizontal="right" vertical="center"/>
    </xf>
    <xf numFmtId="0" fontId="0" fillId="0" borderId="0" xfId="0" applyAlignment="1" applyProtection="1">
      <alignment vertical="top"/>
    </xf>
    <xf numFmtId="44" fontId="0" fillId="0" borderId="0" xfId="0" applyNumberFormat="1" applyAlignment="1">
      <alignment horizontal="center"/>
    </xf>
    <xf numFmtId="39" fontId="0" fillId="3" borderId="2" xfId="1" applyNumberFormat="1" applyFont="1" applyFill="1" applyBorder="1" applyProtection="1">
      <protection locked="0"/>
    </xf>
    <xf numFmtId="0" fontId="0" fillId="0" borderId="3" xfId="0" applyFont="1" applyBorder="1" applyAlignment="1" applyProtection="1">
      <alignment horizontal="left" vertical="center"/>
    </xf>
    <xf numFmtId="0" fontId="0" fillId="0" borderId="4" xfId="0" applyFont="1" applyBorder="1" applyAlignment="1" applyProtection="1">
      <alignment horizontal="left" vertical="center"/>
    </xf>
    <xf numFmtId="0" fontId="0" fillId="0" borderId="5" xfId="0" applyFont="1" applyBorder="1" applyAlignment="1" applyProtection="1">
      <alignment horizontal="left" vertical="center"/>
    </xf>
    <xf numFmtId="0" fontId="5" fillId="3" borderId="2" xfId="0" applyFont="1" applyFill="1" applyBorder="1" applyAlignment="1" applyProtection="1">
      <alignment vertical="top" wrapText="1"/>
      <protection locked="0"/>
    </xf>
    <xf numFmtId="0" fontId="5" fillId="3" borderId="2" xfId="0" applyFont="1" applyFill="1" applyBorder="1" applyAlignment="1" applyProtection="1">
      <alignment vertical="top"/>
      <protection locked="0"/>
    </xf>
    <xf numFmtId="0" fontId="3" fillId="0" borderId="0" xfId="0" applyFont="1" applyProtection="1"/>
    <xf numFmtId="0" fontId="8" fillId="0" borderId="0" xfId="0" applyFont="1" applyBorder="1" applyProtection="1"/>
    <xf numFmtId="0" fontId="0" fillId="3" borderId="3" xfId="0" applyFont="1" applyFill="1" applyBorder="1" applyAlignment="1" applyProtection="1">
      <alignment horizontal="left"/>
      <protection locked="0"/>
    </xf>
    <xf numFmtId="0" fontId="0" fillId="3" borderId="5" xfId="0" applyFont="1" applyFill="1" applyBorder="1" applyAlignment="1" applyProtection="1">
      <alignment horizontal="left"/>
      <protection locked="0"/>
    </xf>
    <xf numFmtId="0" fontId="5" fillId="3" borderId="0" xfId="0" applyFont="1" applyFill="1" applyAlignment="1" applyProtection="1">
      <alignment horizontal="left" vertical="top" wrapText="1" indent="1"/>
      <protection locked="0"/>
    </xf>
    <xf numFmtId="0" fontId="0" fillId="0" borderId="0" xfId="0" applyAlignment="1" applyProtection="1">
      <alignment horizontal="left" indent="1"/>
    </xf>
    <xf numFmtId="0" fontId="3" fillId="4" borderId="3"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9" fillId="0" borderId="1" xfId="0" applyFont="1" applyBorder="1" applyAlignment="1" applyProtection="1">
      <alignment horizontal="left" vertical="top"/>
    </xf>
    <xf numFmtId="0" fontId="0" fillId="0" borderId="3" xfId="0" applyBorder="1" applyAlignment="1" applyProtection="1">
      <alignment horizontal="left" vertical="center"/>
    </xf>
    <xf numFmtId="0" fontId="0" fillId="0" borderId="4" xfId="0" applyBorder="1" applyAlignment="1" applyProtection="1">
      <alignment horizontal="left" vertical="center"/>
    </xf>
    <xf numFmtId="0" fontId="3" fillId="5" borderId="3" xfId="0" applyFont="1" applyFill="1" applyBorder="1" applyAlignment="1" applyProtection="1">
      <alignment horizontal="left" vertical="center"/>
    </xf>
    <xf numFmtId="0" fontId="3" fillId="5" borderId="4" xfId="0" applyFont="1" applyFill="1" applyBorder="1" applyAlignment="1" applyProtection="1">
      <alignment horizontal="left" vertical="center"/>
    </xf>
    <xf numFmtId="0" fontId="3" fillId="5" borderId="5" xfId="0" applyFont="1" applyFill="1" applyBorder="1" applyAlignment="1" applyProtection="1">
      <alignment horizontal="left" vertical="center"/>
    </xf>
    <xf numFmtId="0" fontId="11" fillId="3" borderId="2" xfId="0" applyFont="1" applyFill="1" applyBorder="1" applyAlignment="1" applyProtection="1">
      <alignment vertical="top"/>
      <protection locked="0"/>
    </xf>
    <xf numFmtId="0" fontId="11" fillId="3" borderId="2" xfId="0" applyFont="1" applyFill="1" applyBorder="1" applyAlignment="1" applyProtection="1">
      <alignment vertical="top" wrapText="1"/>
      <protection locked="0"/>
    </xf>
    <xf numFmtId="0" fontId="11" fillId="3" borderId="2" xfId="1" applyNumberFormat="1" applyFont="1" applyFill="1" applyBorder="1" applyAlignment="1" applyProtection="1">
      <alignment vertical="top"/>
      <protection locked="0"/>
    </xf>
    <xf numFmtId="44" fontId="11" fillId="3" borderId="2" xfId="1" applyFont="1" applyFill="1" applyBorder="1" applyAlignment="1" applyProtection="1">
      <alignment vertical="top"/>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518519</xdr:colOff>
      <xdr:row>0</xdr:row>
      <xdr:rowOff>59266</xdr:rowOff>
    </xdr:from>
    <xdr:to>
      <xdr:col>6</xdr:col>
      <xdr:colOff>990600</xdr:colOff>
      <xdr:row>3</xdr:row>
      <xdr:rowOff>640</xdr:rowOff>
    </xdr:to>
    <xdr:pic>
      <xdr:nvPicPr>
        <xdr:cNvPr id="2" name="Picture 1">
          <a:extLst>
            <a:ext uri="{FF2B5EF4-FFF2-40B4-BE49-F238E27FC236}">
              <a16:creationId xmlns:a16="http://schemas.microsoft.com/office/drawing/2014/main" id="{BA5F7DB3-7678-CF4E-8B82-B322118E7972}"/>
            </a:ext>
          </a:extLst>
        </xdr:cNvPr>
        <xdr:cNvPicPr>
          <a:picLocks noChangeAspect="1"/>
        </xdr:cNvPicPr>
      </xdr:nvPicPr>
      <xdr:blipFill>
        <a:blip xmlns:r="http://schemas.openxmlformats.org/officeDocument/2006/relationships" r:embed="rId1"/>
        <a:stretch>
          <a:fillRect/>
        </a:stretch>
      </xdr:blipFill>
      <xdr:spPr>
        <a:xfrm>
          <a:off x="5971052" y="59266"/>
          <a:ext cx="472081" cy="584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B7B7B-0F93-C041-986A-7D0A0662D9DB}">
  <sheetPr>
    <pageSetUpPr fitToPage="1"/>
  </sheetPr>
  <dimension ref="B1:G44"/>
  <sheetViews>
    <sheetView showGridLines="0" tabSelected="1" topLeftCell="A28" zoomScale="161" zoomScaleNormal="161" workbookViewId="0">
      <selection activeCell="D45" sqref="D45"/>
    </sheetView>
  </sheetViews>
  <sheetFormatPr defaultColWidth="10.85546875" defaultRowHeight="15"/>
  <cols>
    <col min="1" max="1" width="1.42578125" style="11" customWidth="1"/>
    <col min="2" max="7" width="15.140625" style="11" customWidth="1"/>
    <col min="8" max="8" width="1.42578125" style="11" customWidth="1"/>
    <col min="9" max="16384" width="10.85546875" style="11"/>
  </cols>
  <sheetData>
    <row r="1" spans="2:7" ht="21">
      <c r="B1" s="41" t="s">
        <v>122</v>
      </c>
      <c r="C1" s="41"/>
      <c r="D1" s="41"/>
      <c r="E1" s="41"/>
      <c r="F1" s="41"/>
      <c r="G1" s="41"/>
    </row>
    <row r="2" spans="2:7">
      <c r="B2" s="40" t="s">
        <v>132</v>
      </c>
      <c r="C2" s="40"/>
      <c r="D2" s="40"/>
      <c r="E2" s="40"/>
      <c r="F2" s="40"/>
      <c r="G2" s="40"/>
    </row>
    <row r="3" spans="2:7" s="13" customFormat="1">
      <c r="B3" s="48" t="s">
        <v>120</v>
      </c>
      <c r="C3" s="48"/>
      <c r="D3" s="48"/>
      <c r="E3" s="48"/>
      <c r="F3" s="48"/>
      <c r="G3" s="12"/>
    </row>
    <row r="5" spans="2:7">
      <c r="B5" s="14" t="s">
        <v>97</v>
      </c>
      <c r="C5" s="42" t="s">
        <v>67</v>
      </c>
      <c r="D5" s="43"/>
      <c r="E5" s="15"/>
      <c r="F5" s="16"/>
      <c r="G5" s="17"/>
    </row>
    <row r="6" spans="2:7">
      <c r="B6" s="12"/>
      <c r="C6" s="12"/>
      <c r="D6" s="12"/>
      <c r="E6" s="12"/>
      <c r="F6" s="12"/>
      <c r="G6" s="12"/>
    </row>
    <row r="7" spans="2:7" ht="18.75">
      <c r="B7" s="18" t="s">
        <v>123</v>
      </c>
    </row>
    <row r="9" spans="2:7" ht="51" customHeight="1">
      <c r="B9" s="44" t="s">
        <v>144</v>
      </c>
      <c r="C9" s="44"/>
      <c r="D9" s="44"/>
      <c r="E9" s="44"/>
      <c r="F9" s="44"/>
      <c r="G9" s="44"/>
    </row>
    <row r="10" spans="2:7">
      <c r="B10" s="12"/>
      <c r="C10" s="12"/>
      <c r="D10" s="12"/>
      <c r="E10" s="12"/>
      <c r="F10" s="12"/>
      <c r="G10" s="12"/>
    </row>
    <row r="11" spans="2:7" ht="18.75">
      <c r="B11" s="18" t="s">
        <v>124</v>
      </c>
      <c r="C11" s="13"/>
      <c r="D11" s="13"/>
      <c r="E11" s="13"/>
      <c r="F11" s="13"/>
      <c r="G11" s="13"/>
    </row>
    <row r="12" spans="2:7">
      <c r="B12" s="13"/>
      <c r="C12" s="13"/>
      <c r="D12" s="13"/>
      <c r="E12" s="13"/>
      <c r="F12" s="13"/>
      <c r="G12" s="13"/>
    </row>
    <row r="13" spans="2:7">
      <c r="B13" s="13" t="s">
        <v>125</v>
      </c>
      <c r="C13" s="13"/>
      <c r="E13" s="19">
        <f>VLOOKUP(C5,Funding!B:G,4,FALSE)</f>
        <v>75146</v>
      </c>
      <c r="F13" s="13"/>
      <c r="G13" s="13"/>
    </row>
    <row r="14" spans="2:7">
      <c r="B14" s="13"/>
      <c r="C14" s="13"/>
      <c r="D14" s="13"/>
      <c r="E14" s="13"/>
      <c r="F14" s="13"/>
      <c r="G14" s="13"/>
    </row>
    <row r="15" spans="2:7">
      <c r="B15" s="13" t="s">
        <v>126</v>
      </c>
      <c r="C15" s="13"/>
      <c r="D15" s="13"/>
      <c r="E15" s="34">
        <v>75146</v>
      </c>
      <c r="F15" s="13"/>
      <c r="G15" s="13"/>
    </row>
    <row r="16" spans="2:7">
      <c r="B16" s="13"/>
      <c r="C16" s="13"/>
      <c r="D16" s="13"/>
      <c r="E16" s="13"/>
      <c r="F16" s="13"/>
      <c r="G16" s="13"/>
    </row>
    <row r="17" spans="2:7">
      <c r="B17" s="13" t="s">
        <v>127</v>
      </c>
      <c r="C17" s="13"/>
      <c r="D17" s="13"/>
      <c r="E17" s="20">
        <f>E13-E15</f>
        <v>0</v>
      </c>
      <c r="F17" s="13"/>
      <c r="G17" s="13"/>
    </row>
    <row r="18" spans="2:7">
      <c r="B18" s="13"/>
      <c r="C18" s="13"/>
      <c r="D18" s="13"/>
      <c r="E18" s="21"/>
      <c r="F18" s="13"/>
      <c r="G18" s="13"/>
    </row>
    <row r="19" spans="2:7">
      <c r="B19" s="13" t="s">
        <v>128</v>
      </c>
      <c r="C19" s="13"/>
      <c r="D19" s="13"/>
      <c r="E19" s="19">
        <f>VLOOKUP(C5,Funding!B:G,5,FALSE)</f>
        <v>87250</v>
      </c>
      <c r="F19" s="13"/>
      <c r="G19" s="13"/>
    </row>
    <row r="20" spans="2:7">
      <c r="B20" s="13"/>
      <c r="C20" s="13"/>
      <c r="D20" s="13"/>
      <c r="E20" s="21"/>
      <c r="F20" s="13"/>
      <c r="G20" s="13"/>
    </row>
    <row r="21" spans="2:7">
      <c r="B21" s="13" t="s">
        <v>129</v>
      </c>
      <c r="C21" s="13"/>
      <c r="D21" s="13"/>
      <c r="E21" s="20">
        <f>E17+E19</f>
        <v>87250</v>
      </c>
      <c r="F21" s="13"/>
      <c r="G21" s="13"/>
    </row>
    <row r="22" spans="2:7">
      <c r="B22" s="12"/>
      <c r="C22" s="12"/>
      <c r="D22" s="12"/>
      <c r="E22" s="22"/>
      <c r="F22" s="12"/>
      <c r="G22" s="12"/>
    </row>
    <row r="23" spans="2:7">
      <c r="B23" s="13"/>
      <c r="C23" s="13"/>
      <c r="D23" s="13"/>
      <c r="E23" s="13"/>
      <c r="F23" s="13"/>
      <c r="G23" s="13"/>
    </row>
    <row r="24" spans="2:7" ht="18.75">
      <c r="B24" s="18" t="s">
        <v>98</v>
      </c>
    </row>
    <row r="26" spans="2:7">
      <c r="B26" s="45" t="s">
        <v>107</v>
      </c>
      <c r="C26" s="45"/>
      <c r="D26" s="45"/>
      <c r="E26" s="45"/>
      <c r="F26" s="45"/>
      <c r="G26" s="45"/>
    </row>
    <row r="27" spans="2:7">
      <c r="B27" s="23"/>
      <c r="C27" s="23"/>
      <c r="D27" s="23"/>
      <c r="E27" s="23"/>
      <c r="F27" s="23"/>
      <c r="G27" s="23"/>
    </row>
    <row r="28" spans="2:7">
      <c r="B28" s="44"/>
      <c r="C28" s="44"/>
      <c r="D28" s="44"/>
      <c r="E28" s="44"/>
      <c r="F28" s="44"/>
      <c r="G28" s="44"/>
    </row>
    <row r="29" spans="2:7">
      <c r="B29" s="12"/>
      <c r="C29" s="12"/>
      <c r="D29" s="12"/>
      <c r="E29" s="12"/>
      <c r="F29" s="12"/>
      <c r="G29" s="12"/>
    </row>
    <row r="30" spans="2:7" ht="18.75">
      <c r="B30" s="18" t="s">
        <v>99</v>
      </c>
    </row>
    <row r="32" spans="2:7">
      <c r="B32" s="24" t="s">
        <v>103</v>
      </c>
      <c r="F32" s="25" t="s">
        <v>105</v>
      </c>
      <c r="G32" s="25" t="s">
        <v>106</v>
      </c>
    </row>
    <row r="33" spans="2:7" s="27" customFormat="1">
      <c r="B33" s="49" t="s">
        <v>109</v>
      </c>
      <c r="C33" s="50"/>
      <c r="D33" s="50"/>
      <c r="E33" s="50"/>
      <c r="F33" s="26">
        <f>IF(G33="Yes",VLOOKUP(C5,Funding!B:G,6,FALSE),0)</f>
        <v>12338.7746403725</v>
      </c>
      <c r="G33" s="6" t="s">
        <v>104</v>
      </c>
    </row>
    <row r="34" spans="2:7" s="27" customFormat="1">
      <c r="B34" s="35" t="s">
        <v>133</v>
      </c>
      <c r="C34" s="36"/>
      <c r="D34" s="36"/>
      <c r="E34" s="36"/>
      <c r="F34" s="37"/>
      <c r="G34" s="9" t="s">
        <v>104</v>
      </c>
    </row>
    <row r="35" spans="2:7" s="29" customFormat="1" ht="12">
      <c r="B35" s="28" t="s">
        <v>139</v>
      </c>
    </row>
    <row r="36" spans="2:7" s="29" customFormat="1" ht="12">
      <c r="B36" s="28" t="s">
        <v>134</v>
      </c>
    </row>
    <row r="37" spans="2:7">
      <c r="B37" s="24"/>
    </row>
    <row r="38" spans="2:7" ht="30.95" customHeight="1">
      <c r="B38" s="46" t="s">
        <v>100</v>
      </c>
      <c r="C38" s="47"/>
      <c r="D38" s="46" t="s">
        <v>101</v>
      </c>
      <c r="E38" s="47"/>
      <c r="F38" s="30" t="s">
        <v>130</v>
      </c>
      <c r="G38" s="30" t="s">
        <v>131</v>
      </c>
    </row>
    <row r="39" spans="2:7" s="32" customFormat="1">
      <c r="B39" s="51" t="s">
        <v>102</v>
      </c>
      <c r="C39" s="52"/>
      <c r="D39" s="52"/>
      <c r="E39" s="52"/>
      <c r="F39" s="53"/>
      <c r="G39" s="31">
        <f>E21-F33-SUM(G40:G44)</f>
        <v>-4.6403724991250783E-3</v>
      </c>
    </row>
    <row r="40" spans="2:7" s="32" customFormat="1" ht="42" customHeight="1">
      <c r="B40" s="54" t="s">
        <v>110</v>
      </c>
      <c r="C40" s="54"/>
      <c r="D40" s="55" t="s">
        <v>140</v>
      </c>
      <c r="E40" s="55"/>
      <c r="F40" s="56">
        <v>1</v>
      </c>
      <c r="G40" s="57">
        <v>35000</v>
      </c>
    </row>
    <row r="41" spans="2:7" s="32" customFormat="1" ht="42" customHeight="1">
      <c r="B41" s="39" t="s">
        <v>110</v>
      </c>
      <c r="C41" s="39"/>
      <c r="D41" s="38" t="s">
        <v>141</v>
      </c>
      <c r="E41" s="38"/>
      <c r="F41" s="8">
        <v>1</v>
      </c>
      <c r="G41" s="7">
        <v>8000</v>
      </c>
    </row>
    <row r="42" spans="2:7" s="32" customFormat="1" ht="42" customHeight="1">
      <c r="B42" s="54" t="s">
        <v>114</v>
      </c>
      <c r="C42" s="54"/>
      <c r="D42" s="55" t="s">
        <v>142</v>
      </c>
      <c r="E42" s="55"/>
      <c r="F42" s="56">
        <v>1</v>
      </c>
      <c r="G42" s="57">
        <v>5000</v>
      </c>
    </row>
    <row r="43" spans="2:7" s="32" customFormat="1" ht="42" customHeight="1">
      <c r="B43" s="39" t="s">
        <v>110</v>
      </c>
      <c r="C43" s="39"/>
      <c r="D43" s="38" t="s">
        <v>143</v>
      </c>
      <c r="E43" s="38"/>
      <c r="F43" s="8">
        <v>1</v>
      </c>
      <c r="G43" s="7">
        <v>10000</v>
      </c>
    </row>
    <row r="44" spans="2:7" s="32" customFormat="1" ht="42" customHeight="1">
      <c r="B44" s="54" t="s">
        <v>110</v>
      </c>
      <c r="C44" s="54"/>
      <c r="D44" s="55" t="s">
        <v>145</v>
      </c>
      <c r="E44" s="55"/>
      <c r="F44" s="56">
        <v>2</v>
      </c>
      <c r="G44" s="57">
        <v>16911.23</v>
      </c>
    </row>
  </sheetData>
  <sheetProtection formatRows="0" selectLockedCells="1"/>
  <mergeCells count="22">
    <mergeCell ref="B2:G2"/>
    <mergeCell ref="B1:G1"/>
    <mergeCell ref="B41:C41"/>
    <mergeCell ref="B42:C42"/>
    <mergeCell ref="B43:C43"/>
    <mergeCell ref="C5:D5"/>
    <mergeCell ref="B9:G9"/>
    <mergeCell ref="B28:G28"/>
    <mergeCell ref="B26:G26"/>
    <mergeCell ref="B38:C38"/>
    <mergeCell ref="B40:C40"/>
    <mergeCell ref="B3:F3"/>
    <mergeCell ref="B33:E33"/>
    <mergeCell ref="B39:F39"/>
    <mergeCell ref="D38:E38"/>
    <mergeCell ref="D40:E40"/>
    <mergeCell ref="B34:F34"/>
    <mergeCell ref="D41:E41"/>
    <mergeCell ref="D42:E42"/>
    <mergeCell ref="D43:E43"/>
    <mergeCell ref="D44:E44"/>
    <mergeCell ref="B44:C44"/>
  </mergeCells>
  <dataValidations count="1">
    <dataValidation type="decimal" operator="greaterThanOrEqual" allowBlank="1" showInputMessage="1" showErrorMessage="1" sqref="G40:G44" xr:uid="{5C8AEDC8-EF5B-D046-92E7-07201007B604}">
      <formula1>0</formula1>
    </dataValidation>
  </dataValidations>
  <pageMargins left="0.7" right="0.7" top="0.7" bottom="0.7" header="0.3" footer="0.3"/>
  <pageSetup scale="90" fitToHeight="0"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19FF2096-4AF8-E746-8583-45C4F3EC19C1}">
          <x14:formula1>
            <xm:f>Funding!$J$1:$J$10</xm:f>
          </x14:formula1>
          <xm:sqref>B40:C44</xm:sqref>
        </x14:dataValidation>
        <x14:dataValidation type="list" allowBlank="1" showInputMessage="1" showErrorMessage="1" xr:uid="{7D1D4D5D-BE5F-B142-A4C9-53B47F944C4D}">
          <x14:formula1>
            <xm:f>Funding!$B$2:$B$91</xm:f>
          </x14:formula1>
          <xm:sqref>C5:D5</xm:sqref>
        </x14:dataValidation>
        <x14:dataValidation type="list" allowBlank="1" showInputMessage="1" showErrorMessage="1" xr:uid="{3650A645-687C-7545-BEB0-23F2858D671E}">
          <x14:formula1>
            <xm:f>Funding!$I$2:$I$3</xm:f>
          </x14:formula1>
          <xm:sqref>G35:G36</xm:sqref>
        </x14:dataValidation>
        <x14:dataValidation type="list" allowBlank="1" showInputMessage="1" showErrorMessage="1" xr:uid="{108BE1E4-CE79-B343-898A-FE82007F550E}">
          <x14:formula1>
            <xm:f>Funding!$I$1:$I$3</xm:f>
          </x14:formula1>
          <xm:sqref>G33:G34</xm:sqref>
        </x14:dataValidation>
        <x14:dataValidation type="list" allowBlank="1" showInputMessage="1" showErrorMessage="1" xr:uid="{9BDD6C48-BBB8-3E4B-A8E7-CED0B9CC66BD}">
          <x14:formula1>
            <xm:f>Funding!$K$1:$K$10</xm:f>
          </x14:formula1>
          <xm:sqref>F40:F44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3"/>
  <sheetViews>
    <sheetView workbookViewId="0">
      <selection activeCell="F93" sqref="E93:F93"/>
    </sheetView>
  </sheetViews>
  <sheetFormatPr defaultColWidth="9.140625" defaultRowHeight="15"/>
  <cols>
    <col min="1" max="1" width="9.140625" style="2"/>
    <col min="2" max="3" width="28.140625" customWidth="1"/>
    <col min="4" max="5" width="28.140625" style="2" customWidth="1"/>
    <col min="6" max="7" width="28.140625" style="4" customWidth="1"/>
    <col min="9" max="9" width="9.140625" style="5"/>
    <col min="10" max="10" width="17.85546875" style="5" bestFit="1" customWidth="1"/>
  </cols>
  <sheetData>
    <row r="1" spans="1:11" ht="15" customHeight="1">
      <c r="A1" s="1" t="s">
        <v>87</v>
      </c>
      <c r="B1" s="1" t="s">
        <v>88</v>
      </c>
      <c r="C1" s="1" t="s">
        <v>90</v>
      </c>
      <c r="D1" s="1" t="s">
        <v>89</v>
      </c>
      <c r="E1" s="1" t="s">
        <v>86</v>
      </c>
      <c r="F1" s="3" t="s">
        <v>137</v>
      </c>
      <c r="G1" s="3" t="s">
        <v>138</v>
      </c>
      <c r="I1" s="5" t="s">
        <v>135</v>
      </c>
      <c r="J1" s="5" t="s">
        <v>110</v>
      </c>
      <c r="K1" s="5">
        <v>1</v>
      </c>
    </row>
    <row r="2" spans="1:11">
      <c r="A2" s="2">
        <v>102</v>
      </c>
      <c r="B2" t="s">
        <v>0</v>
      </c>
      <c r="C2" t="s">
        <v>91</v>
      </c>
      <c r="D2" s="2">
        <v>551</v>
      </c>
      <c r="E2" s="10">
        <v>61593</v>
      </c>
      <c r="F2" s="4">
        <v>68875</v>
      </c>
      <c r="G2" s="4">
        <v>10216.210192994351</v>
      </c>
      <c r="I2" s="5" t="s">
        <v>104</v>
      </c>
      <c r="J2" s="5" t="s">
        <v>111</v>
      </c>
      <c r="K2" s="5">
        <v>2</v>
      </c>
    </row>
    <row r="3" spans="1:11">
      <c r="A3" s="2">
        <v>104</v>
      </c>
      <c r="B3" t="s">
        <v>1</v>
      </c>
      <c r="C3" t="s">
        <v>91</v>
      </c>
      <c r="D3" s="2">
        <v>444</v>
      </c>
      <c r="E3" s="10">
        <v>59059</v>
      </c>
      <c r="F3" s="4">
        <v>55500</v>
      </c>
      <c r="G3" s="4">
        <v>8999.9946938283574</v>
      </c>
      <c r="I3" s="5" t="s">
        <v>108</v>
      </c>
      <c r="J3" s="5" t="s">
        <v>112</v>
      </c>
      <c r="K3" s="5">
        <v>3</v>
      </c>
    </row>
    <row r="4" spans="1:11">
      <c r="A4" s="2">
        <v>106</v>
      </c>
      <c r="B4" t="s">
        <v>2</v>
      </c>
      <c r="C4" t="s">
        <v>91</v>
      </c>
      <c r="D4" s="2">
        <v>694</v>
      </c>
      <c r="E4" s="10">
        <v>78893</v>
      </c>
      <c r="F4" s="4">
        <v>86750</v>
      </c>
      <c r="G4" s="4">
        <v>12405.398091493142</v>
      </c>
      <c r="J4" s="5" t="s">
        <v>113</v>
      </c>
      <c r="K4" s="5">
        <v>4</v>
      </c>
    </row>
    <row r="5" spans="1:11">
      <c r="A5" s="2">
        <v>153</v>
      </c>
      <c r="B5" t="s">
        <v>37</v>
      </c>
      <c r="C5" t="s">
        <v>91</v>
      </c>
      <c r="D5" s="2">
        <v>883</v>
      </c>
      <c r="E5" s="10">
        <v>102693</v>
      </c>
      <c r="F5" s="4">
        <v>110375</v>
      </c>
      <c r="G5" s="4">
        <v>15810.801489157924</v>
      </c>
      <c r="J5" s="5" t="s">
        <v>114</v>
      </c>
      <c r="K5" s="5">
        <v>5</v>
      </c>
    </row>
    <row r="6" spans="1:11">
      <c r="A6" s="2">
        <v>108</v>
      </c>
      <c r="B6" t="s">
        <v>3</v>
      </c>
      <c r="C6" t="s">
        <v>91</v>
      </c>
      <c r="D6" s="2">
        <v>476</v>
      </c>
      <c r="E6" s="10">
        <v>56084</v>
      </c>
      <c r="F6" s="4">
        <v>59500</v>
      </c>
      <c r="G6" s="4">
        <v>8756.7515939951591</v>
      </c>
      <c r="J6" s="5" t="s">
        <v>115</v>
      </c>
      <c r="K6" s="5">
        <v>6</v>
      </c>
    </row>
    <row r="7" spans="1:11">
      <c r="A7" s="2">
        <v>112</v>
      </c>
      <c r="B7" t="s">
        <v>4</v>
      </c>
      <c r="C7" t="s">
        <v>91</v>
      </c>
      <c r="D7" s="2">
        <v>535</v>
      </c>
      <c r="E7" s="10">
        <v>76138</v>
      </c>
      <c r="F7" s="4">
        <v>66875</v>
      </c>
      <c r="G7" s="4">
        <v>10216.210192994351</v>
      </c>
      <c r="J7" s="5" t="s">
        <v>116</v>
      </c>
      <c r="K7" s="5">
        <v>7</v>
      </c>
    </row>
    <row r="8" spans="1:11">
      <c r="A8" s="2">
        <v>113</v>
      </c>
      <c r="B8" t="s">
        <v>5</v>
      </c>
      <c r="C8" t="s">
        <v>91</v>
      </c>
      <c r="D8" s="2">
        <v>920</v>
      </c>
      <c r="E8" s="10">
        <v>107210</v>
      </c>
      <c r="F8" s="4">
        <v>115000</v>
      </c>
      <c r="G8" s="4">
        <v>16540.530788657521</v>
      </c>
      <c r="J8" s="5" t="s">
        <v>117</v>
      </c>
      <c r="K8" s="5">
        <v>8</v>
      </c>
    </row>
    <row r="9" spans="1:11">
      <c r="A9" s="2">
        <v>114</v>
      </c>
      <c r="B9" t="s">
        <v>6</v>
      </c>
      <c r="C9" t="s">
        <v>91</v>
      </c>
      <c r="D9" s="2">
        <v>734</v>
      </c>
      <c r="E9" s="10">
        <v>78782</v>
      </c>
      <c r="F9" s="4">
        <v>91750</v>
      </c>
      <c r="G9" s="4">
        <v>12975.158432712629</v>
      </c>
      <c r="J9" s="5" t="s">
        <v>118</v>
      </c>
      <c r="K9" s="5">
        <v>9</v>
      </c>
    </row>
    <row r="10" spans="1:11">
      <c r="A10" s="2">
        <v>169</v>
      </c>
      <c r="B10" t="s">
        <v>51</v>
      </c>
      <c r="C10" t="s">
        <v>91</v>
      </c>
      <c r="D10" s="2">
        <v>851</v>
      </c>
      <c r="E10" s="10">
        <v>93878</v>
      </c>
      <c r="F10" s="4">
        <v>106375</v>
      </c>
      <c r="G10" s="4">
        <v>15043.405757818049</v>
      </c>
      <c r="J10" s="5" t="s">
        <v>119</v>
      </c>
      <c r="K10" s="5">
        <v>10</v>
      </c>
    </row>
    <row r="11" spans="1:11">
      <c r="A11" s="2">
        <v>116</v>
      </c>
      <c r="B11" t="s">
        <v>7</v>
      </c>
      <c r="C11" t="s">
        <v>91</v>
      </c>
      <c r="D11" s="2">
        <v>376</v>
      </c>
      <c r="E11" s="10">
        <v>44956</v>
      </c>
      <c r="F11" s="4">
        <v>47000</v>
      </c>
      <c r="G11" s="4">
        <v>7540.5360948291636</v>
      </c>
    </row>
    <row r="12" spans="1:11">
      <c r="A12" s="2">
        <v>120</v>
      </c>
      <c r="B12" t="s">
        <v>8</v>
      </c>
      <c r="C12" t="s">
        <v>91</v>
      </c>
      <c r="D12" s="2">
        <v>487</v>
      </c>
      <c r="E12" s="10">
        <v>52668</v>
      </c>
      <c r="F12" s="4">
        <v>60875</v>
      </c>
      <c r="G12" s="4">
        <v>8608.8585241567453</v>
      </c>
    </row>
    <row r="13" spans="1:11">
      <c r="A13" s="2">
        <v>131</v>
      </c>
      <c r="B13" t="s">
        <v>15</v>
      </c>
      <c r="C13" t="s">
        <v>91</v>
      </c>
      <c r="D13" s="2">
        <v>586</v>
      </c>
      <c r="E13" s="10">
        <v>64348</v>
      </c>
      <c r="F13" s="4">
        <v>73250</v>
      </c>
      <c r="G13" s="4">
        <v>10702.69639266075</v>
      </c>
    </row>
    <row r="14" spans="1:11">
      <c r="A14" s="2">
        <v>122</v>
      </c>
      <c r="B14" t="s">
        <v>10</v>
      </c>
      <c r="C14" t="s">
        <v>91</v>
      </c>
      <c r="D14" s="2">
        <v>901</v>
      </c>
      <c r="E14" s="10">
        <v>89691</v>
      </c>
      <c r="F14" s="4">
        <v>112625</v>
      </c>
      <c r="G14" s="4">
        <v>15927.272136068228</v>
      </c>
    </row>
    <row r="15" spans="1:11">
      <c r="A15" s="2">
        <v>151</v>
      </c>
      <c r="B15" t="s">
        <v>35</v>
      </c>
      <c r="C15" t="s">
        <v>91</v>
      </c>
      <c r="D15" s="2">
        <v>647</v>
      </c>
      <c r="E15" s="10">
        <v>77901</v>
      </c>
      <c r="F15" s="4">
        <v>80875</v>
      </c>
      <c r="G15" s="4">
        <v>12162.154991659942</v>
      </c>
    </row>
    <row r="16" spans="1:11">
      <c r="A16" s="2">
        <v>124</v>
      </c>
      <c r="B16" t="s">
        <v>11</v>
      </c>
      <c r="C16" t="s">
        <v>91</v>
      </c>
      <c r="D16" s="2">
        <v>356</v>
      </c>
      <c r="E16" s="10">
        <v>37904</v>
      </c>
      <c r="F16" s="4">
        <v>44500</v>
      </c>
      <c r="G16" s="4">
        <v>6567.5636954963684</v>
      </c>
    </row>
    <row r="17" spans="1:7">
      <c r="A17" s="2">
        <v>128</v>
      </c>
      <c r="B17" t="s">
        <v>12</v>
      </c>
      <c r="C17" t="s">
        <v>91</v>
      </c>
      <c r="D17" s="2">
        <v>275</v>
      </c>
      <c r="E17" s="10">
        <v>33276</v>
      </c>
      <c r="F17" s="4">
        <v>34375</v>
      </c>
      <c r="G17" s="4">
        <v>5837.8343959967724</v>
      </c>
    </row>
    <row r="18" spans="1:7">
      <c r="A18" s="2">
        <v>148</v>
      </c>
      <c r="B18" t="s">
        <v>32</v>
      </c>
      <c r="C18" t="s">
        <v>91</v>
      </c>
      <c r="D18" s="2">
        <v>500</v>
      </c>
      <c r="E18" s="10">
        <v>56745</v>
      </c>
      <c r="F18" s="4">
        <v>62500</v>
      </c>
      <c r="G18" s="4">
        <v>9972.9670931611527</v>
      </c>
    </row>
    <row r="19" spans="1:7">
      <c r="A19" s="2">
        <v>129</v>
      </c>
      <c r="B19" t="s">
        <v>13</v>
      </c>
      <c r="C19" t="s">
        <v>91</v>
      </c>
      <c r="D19" s="2">
        <v>646</v>
      </c>
      <c r="E19" s="10">
        <v>70408</v>
      </c>
      <c r="F19" s="4">
        <v>80750</v>
      </c>
      <c r="G19" s="4">
        <v>11419.553606992313</v>
      </c>
    </row>
    <row r="20" spans="1:7">
      <c r="A20" s="2">
        <v>136</v>
      </c>
      <c r="B20" t="s">
        <v>20</v>
      </c>
      <c r="C20" t="s">
        <v>91</v>
      </c>
      <c r="D20" s="2">
        <v>612</v>
      </c>
      <c r="E20" s="10">
        <v>106218</v>
      </c>
      <c r="F20" s="4">
        <v>76500</v>
      </c>
      <c r="G20" s="4">
        <v>16297.287688824323</v>
      </c>
    </row>
    <row r="21" spans="1:7">
      <c r="A21" s="2">
        <v>161</v>
      </c>
      <c r="B21" t="s">
        <v>45</v>
      </c>
      <c r="C21" t="s">
        <v>91</v>
      </c>
      <c r="D21" s="2">
        <v>871</v>
      </c>
      <c r="E21" s="10">
        <v>99607</v>
      </c>
      <c r="F21" s="4">
        <v>108875</v>
      </c>
      <c r="G21" s="4">
        <v>15396.95230911812</v>
      </c>
    </row>
    <row r="22" spans="1:7">
      <c r="A22" s="2">
        <v>132</v>
      </c>
      <c r="B22" t="s">
        <v>16</v>
      </c>
      <c r="C22" t="s">
        <v>91</v>
      </c>
      <c r="D22" s="2">
        <v>519</v>
      </c>
      <c r="E22" s="10">
        <v>57406</v>
      </c>
      <c r="F22" s="4">
        <v>64875</v>
      </c>
      <c r="G22" s="4">
        <v>9174.5330062368594</v>
      </c>
    </row>
    <row r="23" spans="1:7">
      <c r="A23" s="2">
        <v>166</v>
      </c>
      <c r="B23" t="s">
        <v>48</v>
      </c>
      <c r="C23" t="s">
        <v>91</v>
      </c>
      <c r="D23" s="2">
        <v>824</v>
      </c>
      <c r="E23" s="10">
        <v>89470</v>
      </c>
      <c r="F23" s="4">
        <v>103000</v>
      </c>
      <c r="G23" s="4">
        <v>14594.585989991931</v>
      </c>
    </row>
    <row r="24" spans="1:7">
      <c r="A24" s="2">
        <v>133</v>
      </c>
      <c r="B24" t="s">
        <v>17</v>
      </c>
      <c r="C24" t="s">
        <v>91</v>
      </c>
      <c r="D24" s="2">
        <v>290</v>
      </c>
      <c r="E24" s="10">
        <v>31733</v>
      </c>
      <c r="F24" s="4">
        <v>36250</v>
      </c>
      <c r="G24" s="4">
        <v>5837.8343959967724</v>
      </c>
    </row>
    <row r="25" spans="1:7">
      <c r="A25" s="2">
        <v>157</v>
      </c>
      <c r="B25" t="s">
        <v>41</v>
      </c>
      <c r="C25" t="s">
        <v>91</v>
      </c>
      <c r="D25" s="2">
        <v>800</v>
      </c>
      <c r="E25" s="10">
        <v>97073</v>
      </c>
      <c r="F25" s="4">
        <v>100000</v>
      </c>
      <c r="G25" s="4">
        <v>14837.829089825129</v>
      </c>
    </row>
    <row r="26" spans="1:7">
      <c r="A26" s="2">
        <v>135</v>
      </c>
      <c r="B26" t="s">
        <v>19</v>
      </c>
      <c r="C26" t="s">
        <v>91</v>
      </c>
      <c r="D26" s="2">
        <v>541</v>
      </c>
      <c r="E26" s="10">
        <v>51787</v>
      </c>
      <c r="F26" s="4">
        <v>67625</v>
      </c>
      <c r="G26" s="4">
        <v>9563.434212666938</v>
      </c>
    </row>
    <row r="27" spans="1:7">
      <c r="A27" s="2">
        <v>134</v>
      </c>
      <c r="B27" t="s">
        <v>18</v>
      </c>
      <c r="C27" t="s">
        <v>91</v>
      </c>
      <c r="D27" s="2">
        <v>509</v>
      </c>
      <c r="E27" s="10">
        <v>61924</v>
      </c>
      <c r="F27" s="4">
        <v>63625</v>
      </c>
      <c r="G27" s="4">
        <v>9486.4808934947541</v>
      </c>
    </row>
    <row r="28" spans="1:7">
      <c r="A28" s="2">
        <v>137</v>
      </c>
      <c r="B28" t="s">
        <v>21</v>
      </c>
      <c r="C28" t="s">
        <v>91</v>
      </c>
      <c r="D28" s="2">
        <v>458</v>
      </c>
      <c r="E28" s="10">
        <v>48702</v>
      </c>
      <c r="F28" s="4">
        <v>57250</v>
      </c>
      <c r="G28" s="4">
        <v>8270.2653943287605</v>
      </c>
    </row>
    <row r="29" spans="1:7">
      <c r="A29" s="2">
        <v>170</v>
      </c>
      <c r="B29" t="s">
        <v>52</v>
      </c>
      <c r="C29" t="s">
        <v>91</v>
      </c>
      <c r="D29" s="2">
        <v>680</v>
      </c>
      <c r="E29" s="10">
        <v>67984</v>
      </c>
      <c r="F29" s="4">
        <v>85000</v>
      </c>
      <c r="G29" s="4">
        <v>12020.582744202435</v>
      </c>
    </row>
    <row r="30" spans="1:7">
      <c r="A30" s="2">
        <v>140</v>
      </c>
      <c r="B30" t="s">
        <v>24</v>
      </c>
      <c r="C30" t="s">
        <v>91</v>
      </c>
      <c r="D30" s="2">
        <v>584</v>
      </c>
      <c r="E30" s="10">
        <v>65891</v>
      </c>
      <c r="F30" s="4">
        <v>73000</v>
      </c>
      <c r="G30" s="4">
        <v>10945.939492493948</v>
      </c>
    </row>
    <row r="31" spans="1:7">
      <c r="A31" s="2">
        <v>130</v>
      </c>
      <c r="B31" t="s">
        <v>14</v>
      </c>
      <c r="C31" t="s">
        <v>91</v>
      </c>
      <c r="D31" s="2">
        <v>497</v>
      </c>
      <c r="E31" s="10">
        <v>56194</v>
      </c>
      <c r="F31" s="4">
        <v>62125</v>
      </c>
      <c r="G31" s="4">
        <v>8999.9946938283574</v>
      </c>
    </row>
    <row r="32" spans="1:7">
      <c r="A32" s="2">
        <v>139</v>
      </c>
      <c r="B32" t="s">
        <v>23</v>
      </c>
      <c r="C32" t="s">
        <v>91</v>
      </c>
      <c r="D32" s="2">
        <v>655</v>
      </c>
      <c r="E32" s="10">
        <v>77460</v>
      </c>
      <c r="F32" s="4">
        <v>81875</v>
      </c>
      <c r="G32" s="4">
        <v>12162.154991659942</v>
      </c>
    </row>
    <row r="33" spans="1:7">
      <c r="A33" s="2">
        <v>155</v>
      </c>
      <c r="B33" t="s">
        <v>39</v>
      </c>
      <c r="C33" t="s">
        <v>91</v>
      </c>
      <c r="D33" s="2">
        <v>781</v>
      </c>
      <c r="E33" s="10">
        <v>93768</v>
      </c>
      <c r="F33" s="4">
        <v>97625</v>
      </c>
      <c r="G33" s="4">
        <v>14351.342890158732</v>
      </c>
    </row>
    <row r="34" spans="1:7">
      <c r="A34" s="2">
        <v>144</v>
      </c>
      <c r="B34" t="s">
        <v>28</v>
      </c>
      <c r="C34" t="s">
        <v>91</v>
      </c>
      <c r="D34" s="2">
        <v>484</v>
      </c>
      <c r="E34" s="10">
        <v>55643</v>
      </c>
      <c r="F34" s="4">
        <v>60500</v>
      </c>
      <c r="G34" s="4">
        <v>8999.9946938283574</v>
      </c>
    </row>
    <row r="35" spans="1:7">
      <c r="A35" s="2">
        <v>143</v>
      </c>
      <c r="B35" t="s">
        <v>27</v>
      </c>
      <c r="C35" t="s">
        <v>91</v>
      </c>
      <c r="D35" s="2">
        <v>778</v>
      </c>
      <c r="E35" s="10">
        <v>82639</v>
      </c>
      <c r="F35" s="4">
        <v>97250</v>
      </c>
      <c r="G35" s="4">
        <v>13752.960845572787</v>
      </c>
    </row>
    <row r="36" spans="1:7">
      <c r="A36" s="2">
        <v>145</v>
      </c>
      <c r="B36" t="s">
        <v>29</v>
      </c>
      <c r="C36" t="s">
        <v>91</v>
      </c>
      <c r="D36" s="2">
        <v>424</v>
      </c>
      <c r="E36" s="10">
        <v>49363</v>
      </c>
      <c r="F36" s="4">
        <v>53000</v>
      </c>
      <c r="G36" s="4">
        <v>8027.0222944955622</v>
      </c>
    </row>
    <row r="37" spans="1:7">
      <c r="A37" s="2">
        <v>141</v>
      </c>
      <c r="B37" t="s">
        <v>25</v>
      </c>
      <c r="C37" t="s">
        <v>91</v>
      </c>
      <c r="D37" s="2">
        <v>677</v>
      </c>
      <c r="E37" s="10">
        <v>82418</v>
      </c>
      <c r="F37" s="4">
        <v>84625</v>
      </c>
      <c r="G37" s="4">
        <v>12648.64119132634</v>
      </c>
    </row>
    <row r="38" spans="1:7">
      <c r="A38" s="2">
        <v>154</v>
      </c>
      <c r="B38" t="s">
        <v>38</v>
      </c>
      <c r="C38" t="s">
        <v>91</v>
      </c>
      <c r="D38" s="2">
        <v>830</v>
      </c>
      <c r="E38" s="10">
        <v>86716</v>
      </c>
      <c r="F38" s="4">
        <v>103750</v>
      </c>
      <c r="G38" s="4">
        <v>14672.181878952972</v>
      </c>
    </row>
    <row r="39" spans="1:7">
      <c r="A39" s="2">
        <v>142</v>
      </c>
      <c r="B39" t="s">
        <v>26</v>
      </c>
      <c r="C39" t="s">
        <v>91</v>
      </c>
      <c r="D39" s="2">
        <v>730</v>
      </c>
      <c r="E39" s="10">
        <v>78231</v>
      </c>
      <c r="F39" s="4">
        <v>91250</v>
      </c>
      <c r="G39" s="4">
        <v>12904.449122452614</v>
      </c>
    </row>
    <row r="40" spans="1:7">
      <c r="A40" s="2">
        <v>146</v>
      </c>
      <c r="B40" t="s">
        <v>30</v>
      </c>
      <c r="C40" t="s">
        <v>91</v>
      </c>
      <c r="D40" s="2">
        <v>462</v>
      </c>
      <c r="E40" s="10">
        <v>53109</v>
      </c>
      <c r="F40" s="4">
        <v>57750</v>
      </c>
      <c r="G40" s="4">
        <v>8513.5084941619589</v>
      </c>
    </row>
    <row r="41" spans="1:7">
      <c r="A41" s="2">
        <v>167</v>
      </c>
      <c r="B41" t="s">
        <v>49</v>
      </c>
      <c r="C41" t="s">
        <v>91</v>
      </c>
      <c r="D41" s="2">
        <v>569</v>
      </c>
      <c r="E41" s="10">
        <v>61153</v>
      </c>
      <c r="F41" s="4">
        <v>71125</v>
      </c>
      <c r="G41" s="4">
        <v>10058.399384487037</v>
      </c>
    </row>
    <row r="42" spans="1:7">
      <c r="A42" s="2">
        <v>147</v>
      </c>
      <c r="B42" t="s">
        <v>31</v>
      </c>
      <c r="C42" t="s">
        <v>91</v>
      </c>
      <c r="D42" s="2">
        <v>718</v>
      </c>
      <c r="E42" s="10">
        <v>76138</v>
      </c>
      <c r="F42" s="4">
        <v>89750</v>
      </c>
      <c r="G42" s="4">
        <v>12692.32119167257</v>
      </c>
    </row>
    <row r="43" spans="1:7">
      <c r="A43" s="2">
        <v>121</v>
      </c>
      <c r="B43" t="s">
        <v>9</v>
      </c>
      <c r="C43" t="s">
        <v>91</v>
      </c>
      <c r="D43" s="2">
        <v>528</v>
      </c>
      <c r="E43" s="10">
        <v>63246</v>
      </c>
      <c r="F43" s="4">
        <v>66000</v>
      </c>
      <c r="G43" s="4">
        <v>10216.210192994351</v>
      </c>
    </row>
    <row r="44" spans="1:7">
      <c r="A44" s="2">
        <v>150</v>
      </c>
      <c r="B44" t="s">
        <v>34</v>
      </c>
      <c r="C44" t="s">
        <v>91</v>
      </c>
      <c r="D44" s="2">
        <v>482</v>
      </c>
      <c r="E44" s="10">
        <v>56856</v>
      </c>
      <c r="F44" s="4">
        <v>60250</v>
      </c>
      <c r="G44" s="4">
        <v>8999.9946938283574</v>
      </c>
    </row>
    <row r="45" spans="1:7">
      <c r="A45" s="2">
        <v>160</v>
      </c>
      <c r="B45" t="s">
        <v>44</v>
      </c>
      <c r="C45" t="s">
        <v>91</v>
      </c>
      <c r="D45" s="2">
        <v>783</v>
      </c>
      <c r="E45" s="10">
        <v>112499</v>
      </c>
      <c r="F45" s="4">
        <v>97875</v>
      </c>
      <c r="G45" s="4">
        <v>17513.503187990318</v>
      </c>
    </row>
    <row r="46" spans="1:7">
      <c r="A46" s="2">
        <v>162</v>
      </c>
      <c r="B46" t="s">
        <v>46</v>
      </c>
      <c r="C46" t="s">
        <v>91</v>
      </c>
      <c r="D46" s="2">
        <v>595</v>
      </c>
      <c r="E46" s="10">
        <v>74155</v>
      </c>
      <c r="F46" s="4">
        <v>74375</v>
      </c>
      <c r="G46" s="4">
        <v>11432.425692160345</v>
      </c>
    </row>
    <row r="47" spans="1:7">
      <c r="A47" s="2">
        <v>156</v>
      </c>
      <c r="B47" t="s">
        <v>40</v>
      </c>
      <c r="C47" t="s">
        <v>91</v>
      </c>
      <c r="D47" s="2">
        <v>533</v>
      </c>
      <c r="E47" s="10">
        <v>57186</v>
      </c>
      <c r="F47" s="4">
        <v>66625</v>
      </c>
      <c r="G47" s="4">
        <v>9422.0155921469086</v>
      </c>
    </row>
    <row r="48" spans="1:7">
      <c r="A48" s="2">
        <v>158</v>
      </c>
      <c r="B48" t="s">
        <v>42</v>
      </c>
      <c r="C48" t="s">
        <v>91</v>
      </c>
      <c r="D48" s="2">
        <v>834</v>
      </c>
      <c r="E48" s="10">
        <v>90021</v>
      </c>
      <c r="F48" s="4">
        <v>104250</v>
      </c>
      <c r="G48" s="4">
        <v>14837.829089825129</v>
      </c>
    </row>
    <row r="49" spans="1:7">
      <c r="A49" s="2">
        <v>159</v>
      </c>
      <c r="B49" t="s">
        <v>43</v>
      </c>
      <c r="C49" t="s">
        <v>91</v>
      </c>
      <c r="D49" s="2">
        <v>670</v>
      </c>
      <c r="E49" s="10">
        <v>70298</v>
      </c>
      <c r="F49" s="4">
        <v>83750</v>
      </c>
      <c r="G49" s="4">
        <v>11843.809468552401</v>
      </c>
    </row>
    <row r="50" spans="1:7">
      <c r="A50" s="2">
        <v>171</v>
      </c>
      <c r="B50" t="s">
        <v>136</v>
      </c>
      <c r="C50" t="s">
        <v>91</v>
      </c>
      <c r="D50" s="2">
        <v>612</v>
      </c>
      <c r="E50" s="10">
        <v>0</v>
      </c>
      <c r="F50" s="4">
        <v>76500</v>
      </c>
      <c r="G50" s="4">
        <v>10818.524469782191</v>
      </c>
    </row>
    <row r="51" spans="1:7">
      <c r="A51" s="2">
        <v>164</v>
      </c>
      <c r="B51" t="s">
        <v>47</v>
      </c>
      <c r="C51" t="s">
        <v>91</v>
      </c>
      <c r="D51" s="2">
        <v>308</v>
      </c>
      <c r="E51" s="10">
        <v>36471</v>
      </c>
      <c r="F51" s="4">
        <v>38500</v>
      </c>
      <c r="G51" s="4">
        <v>6324.32059566317</v>
      </c>
    </row>
    <row r="52" spans="1:7">
      <c r="A52" s="2">
        <v>168</v>
      </c>
      <c r="B52" t="s">
        <v>50</v>
      </c>
      <c r="C52" t="s">
        <v>91</v>
      </c>
      <c r="D52" s="2">
        <v>928</v>
      </c>
      <c r="E52" s="10">
        <v>102582</v>
      </c>
      <c r="F52" s="4">
        <v>116000</v>
      </c>
      <c r="G52" s="4">
        <v>16783.773888490719</v>
      </c>
    </row>
    <row r="53" spans="1:7">
      <c r="A53" s="2">
        <v>138</v>
      </c>
      <c r="B53" t="s">
        <v>22</v>
      </c>
      <c r="C53" t="s">
        <v>91</v>
      </c>
      <c r="D53" s="2">
        <v>418</v>
      </c>
      <c r="E53" s="10">
        <v>47159</v>
      </c>
      <c r="F53" s="4">
        <v>52250</v>
      </c>
      <c r="G53" s="4">
        <v>7540.5360948291636</v>
      </c>
    </row>
    <row r="54" spans="1:7">
      <c r="A54" s="2">
        <v>172</v>
      </c>
      <c r="B54" t="s">
        <v>53</v>
      </c>
      <c r="C54" t="s">
        <v>91</v>
      </c>
      <c r="D54" s="2">
        <v>416</v>
      </c>
      <c r="E54" s="10">
        <v>43854</v>
      </c>
      <c r="F54" s="4">
        <v>52000</v>
      </c>
      <c r="G54" s="4">
        <v>7540.5360948291636</v>
      </c>
    </row>
    <row r="55" spans="1:7">
      <c r="A55" s="2">
        <v>193</v>
      </c>
      <c r="B55" t="s">
        <v>59</v>
      </c>
      <c r="C55" t="s">
        <v>91</v>
      </c>
      <c r="D55" s="2">
        <v>333</v>
      </c>
      <c r="E55" s="10">
        <v>36361</v>
      </c>
      <c r="F55" s="4">
        <v>41625</v>
      </c>
      <c r="G55" s="4">
        <v>6567.5636954963684</v>
      </c>
    </row>
    <row r="56" spans="1:7">
      <c r="A56" s="2">
        <v>194</v>
      </c>
      <c r="B56" t="s">
        <v>60</v>
      </c>
      <c r="C56" t="s">
        <v>91</v>
      </c>
      <c r="D56" s="2">
        <v>496</v>
      </c>
      <c r="E56" s="10">
        <v>51677</v>
      </c>
      <c r="F56" s="4">
        <v>62000</v>
      </c>
      <c r="G56" s="4">
        <v>8767.9544722417759</v>
      </c>
    </row>
    <row r="57" spans="1:7">
      <c r="A57" s="2">
        <v>180</v>
      </c>
      <c r="B57" t="s">
        <v>54</v>
      </c>
      <c r="C57" t="s">
        <v>91</v>
      </c>
      <c r="D57" s="2">
        <v>455</v>
      </c>
      <c r="E57" s="10">
        <v>43854</v>
      </c>
      <c r="F57" s="4">
        <v>56875</v>
      </c>
      <c r="G57" s="4">
        <v>8043.1840420766284</v>
      </c>
    </row>
    <row r="58" spans="1:7">
      <c r="A58" s="2">
        <v>184</v>
      </c>
      <c r="B58" t="s">
        <v>55</v>
      </c>
      <c r="C58" t="s">
        <v>91</v>
      </c>
      <c r="D58" s="2">
        <v>678</v>
      </c>
      <c r="E58" s="10">
        <v>70629</v>
      </c>
      <c r="F58" s="4">
        <v>84750</v>
      </c>
      <c r="G58" s="4">
        <v>11985.228089072427</v>
      </c>
    </row>
    <row r="59" spans="1:7">
      <c r="A59" s="2">
        <v>186</v>
      </c>
      <c r="B59" t="s">
        <v>56</v>
      </c>
      <c r="C59" t="s">
        <v>91</v>
      </c>
      <c r="D59" s="2">
        <v>735</v>
      </c>
      <c r="E59" s="10">
        <v>79113</v>
      </c>
      <c r="F59" s="4">
        <v>91875</v>
      </c>
      <c r="G59" s="4">
        <v>12992.835760277632</v>
      </c>
    </row>
    <row r="60" spans="1:7">
      <c r="A60" s="2">
        <v>188</v>
      </c>
      <c r="B60" t="s">
        <v>57</v>
      </c>
      <c r="C60" t="s">
        <v>91</v>
      </c>
      <c r="D60" s="2">
        <v>875</v>
      </c>
      <c r="E60" s="10">
        <v>97734</v>
      </c>
      <c r="F60" s="4">
        <v>109375</v>
      </c>
      <c r="G60" s="4">
        <v>15467.661619378134</v>
      </c>
    </row>
    <row r="61" spans="1:7">
      <c r="A61" s="2">
        <v>192</v>
      </c>
      <c r="B61" t="s">
        <v>58</v>
      </c>
      <c r="C61" t="s">
        <v>91</v>
      </c>
      <c r="D61" s="2">
        <v>371</v>
      </c>
      <c r="E61" s="10">
        <v>42642</v>
      </c>
      <c r="F61" s="4">
        <v>46375</v>
      </c>
      <c r="G61" s="4">
        <v>7054.049895162766</v>
      </c>
    </row>
    <row r="62" spans="1:7">
      <c r="A62" s="2">
        <v>149</v>
      </c>
      <c r="B62" t="s">
        <v>33</v>
      </c>
      <c r="C62" t="s">
        <v>91</v>
      </c>
      <c r="D62" s="2">
        <v>613</v>
      </c>
      <c r="E62" s="10">
        <v>64018</v>
      </c>
      <c r="F62" s="4">
        <v>76625</v>
      </c>
      <c r="G62" s="4">
        <v>10836.201797347196</v>
      </c>
    </row>
    <row r="63" spans="1:7">
      <c r="A63" s="2">
        <v>152</v>
      </c>
      <c r="B63" t="s">
        <v>36</v>
      </c>
      <c r="C63" t="s">
        <v>91</v>
      </c>
      <c r="D63" s="2">
        <v>521</v>
      </c>
      <c r="E63" s="10">
        <v>66662</v>
      </c>
      <c r="F63" s="4">
        <v>65125</v>
      </c>
      <c r="G63" s="4">
        <v>10459.453292827549</v>
      </c>
    </row>
    <row r="64" spans="1:7">
      <c r="A64" s="2">
        <v>404</v>
      </c>
      <c r="B64" t="s">
        <v>62</v>
      </c>
      <c r="C64" t="s">
        <v>92</v>
      </c>
      <c r="D64" s="2">
        <v>642</v>
      </c>
      <c r="E64" s="10">
        <v>72943</v>
      </c>
      <c r="F64" s="4">
        <v>80250</v>
      </c>
      <c r="G64" s="4">
        <v>11675.668791993545</v>
      </c>
    </row>
    <row r="65" spans="1:7">
      <c r="A65" s="2">
        <v>426</v>
      </c>
      <c r="B65" t="s">
        <v>93</v>
      </c>
      <c r="C65" t="s">
        <v>92</v>
      </c>
      <c r="D65" s="2">
        <v>1002</v>
      </c>
      <c r="E65" s="10">
        <v>110295</v>
      </c>
      <c r="F65" s="4">
        <v>125250</v>
      </c>
      <c r="G65" s="4">
        <v>17712.682220133589</v>
      </c>
    </row>
    <row r="66" spans="1:7">
      <c r="A66" s="2">
        <v>406</v>
      </c>
      <c r="B66" t="s">
        <v>63</v>
      </c>
      <c r="C66" t="s">
        <v>92</v>
      </c>
      <c r="D66" s="2">
        <v>964</v>
      </c>
      <c r="E66" s="10">
        <v>110185</v>
      </c>
      <c r="F66" s="4">
        <v>120500</v>
      </c>
      <c r="G66" s="4">
        <v>17040.943772663453</v>
      </c>
    </row>
    <row r="67" spans="1:7">
      <c r="A67" s="2">
        <v>408</v>
      </c>
      <c r="B67" t="s">
        <v>64</v>
      </c>
      <c r="C67" t="s">
        <v>92</v>
      </c>
      <c r="D67" s="2">
        <v>982</v>
      </c>
      <c r="E67" s="10">
        <v>108643</v>
      </c>
      <c r="F67" s="4">
        <v>122750</v>
      </c>
      <c r="G67" s="4">
        <v>17513.503187990318</v>
      </c>
    </row>
    <row r="68" spans="1:7">
      <c r="A68" s="2">
        <v>402</v>
      </c>
      <c r="B68" t="s">
        <v>61</v>
      </c>
      <c r="C68" t="s">
        <v>92</v>
      </c>
      <c r="D68" s="2">
        <v>1024</v>
      </c>
      <c r="E68" s="10">
        <v>107981</v>
      </c>
      <c r="F68" s="4">
        <v>128000</v>
      </c>
      <c r="G68" s="4">
        <v>18101.583426563666</v>
      </c>
    </row>
    <row r="69" spans="1:7">
      <c r="A69" s="2">
        <v>409</v>
      </c>
      <c r="B69" t="s">
        <v>65</v>
      </c>
      <c r="C69" t="s">
        <v>92</v>
      </c>
      <c r="D69" s="2">
        <v>1243</v>
      </c>
      <c r="E69" s="10">
        <v>131230</v>
      </c>
      <c r="F69" s="4">
        <v>155375</v>
      </c>
      <c r="G69" s="4">
        <v>21972.918163299451</v>
      </c>
    </row>
    <row r="70" spans="1:7">
      <c r="A70" s="2">
        <v>410</v>
      </c>
      <c r="B70" t="s">
        <v>66</v>
      </c>
      <c r="C70" t="s">
        <v>92</v>
      </c>
      <c r="D70" s="2">
        <v>1027</v>
      </c>
      <c r="E70" s="10">
        <v>110736</v>
      </c>
      <c r="F70" s="4">
        <v>128375</v>
      </c>
      <c r="G70" s="4">
        <v>18154.615409258677</v>
      </c>
    </row>
    <row r="71" spans="1:7">
      <c r="A71" s="2">
        <v>424</v>
      </c>
      <c r="B71" t="s">
        <v>75</v>
      </c>
      <c r="C71" t="s">
        <v>92</v>
      </c>
      <c r="D71" s="2">
        <v>1137</v>
      </c>
      <c r="E71" s="10">
        <v>123848</v>
      </c>
      <c r="F71" s="4">
        <v>142125</v>
      </c>
      <c r="G71" s="4">
        <v>20099.121441409072</v>
      </c>
    </row>
    <row r="72" spans="1:7">
      <c r="A72" s="2">
        <v>411</v>
      </c>
      <c r="B72" t="s">
        <v>67</v>
      </c>
      <c r="C72" t="s">
        <v>92</v>
      </c>
      <c r="D72" s="2">
        <v>698</v>
      </c>
      <c r="E72" s="10">
        <v>75146</v>
      </c>
      <c r="F72" s="4">
        <v>87250</v>
      </c>
      <c r="G72" s="4">
        <v>12338.7746403725</v>
      </c>
    </row>
    <row r="73" spans="1:7">
      <c r="A73" s="2">
        <v>413</v>
      </c>
      <c r="B73" t="s">
        <v>69</v>
      </c>
      <c r="C73" t="s">
        <v>92</v>
      </c>
      <c r="D73" s="2">
        <v>1126</v>
      </c>
      <c r="E73" s="10">
        <v>116025</v>
      </c>
      <c r="F73" s="4">
        <v>140750</v>
      </c>
      <c r="G73" s="4">
        <v>19904.67083819403</v>
      </c>
    </row>
    <row r="74" spans="1:7">
      <c r="A74" s="2">
        <v>412</v>
      </c>
      <c r="B74" t="s">
        <v>68</v>
      </c>
      <c r="C74" t="s">
        <v>92</v>
      </c>
      <c r="D74" s="2">
        <v>912</v>
      </c>
      <c r="E74" s="10">
        <v>103684</v>
      </c>
      <c r="F74" s="4">
        <v>114000</v>
      </c>
      <c r="G74" s="4">
        <v>16783.773888490719</v>
      </c>
    </row>
    <row r="75" spans="1:7">
      <c r="A75" s="2">
        <v>414</v>
      </c>
      <c r="B75" t="s">
        <v>70</v>
      </c>
      <c r="C75" t="s">
        <v>92</v>
      </c>
      <c r="D75" s="2">
        <v>1095</v>
      </c>
      <c r="E75" s="10">
        <v>120873</v>
      </c>
      <c r="F75" s="4">
        <v>136875</v>
      </c>
      <c r="G75" s="4">
        <v>19356.67368367892</v>
      </c>
    </row>
    <row r="76" spans="1:7">
      <c r="A76" s="2">
        <v>428</v>
      </c>
      <c r="B76" t="s">
        <v>94</v>
      </c>
      <c r="C76" t="s">
        <v>92</v>
      </c>
      <c r="D76" s="2">
        <v>1118</v>
      </c>
      <c r="E76" s="10">
        <v>112609</v>
      </c>
      <c r="F76" s="4">
        <v>139750</v>
      </c>
      <c r="G76" s="4">
        <v>19763.252217674006</v>
      </c>
    </row>
    <row r="77" spans="1:7">
      <c r="A77" s="2">
        <v>416</v>
      </c>
      <c r="B77" t="s">
        <v>71</v>
      </c>
      <c r="C77" t="s">
        <v>92</v>
      </c>
      <c r="D77" s="2">
        <v>1076</v>
      </c>
      <c r="E77" s="10">
        <v>116245</v>
      </c>
      <c r="F77" s="4">
        <v>134500</v>
      </c>
      <c r="G77" s="4">
        <v>19020.804459943854</v>
      </c>
    </row>
    <row r="78" spans="1:7">
      <c r="A78" s="2">
        <v>418</v>
      </c>
      <c r="B78" t="s">
        <v>72</v>
      </c>
      <c r="C78" t="s">
        <v>92</v>
      </c>
      <c r="D78" s="2">
        <v>948</v>
      </c>
      <c r="E78" s="10">
        <v>99277</v>
      </c>
      <c r="F78" s="4">
        <v>118500</v>
      </c>
      <c r="G78" s="4">
        <v>16758.106531623394</v>
      </c>
    </row>
    <row r="79" spans="1:7">
      <c r="A79" s="2">
        <v>420</v>
      </c>
      <c r="B79" t="s">
        <v>73</v>
      </c>
      <c r="C79" t="s">
        <v>92</v>
      </c>
      <c r="D79" s="2">
        <v>1314</v>
      </c>
      <c r="E79" s="10">
        <v>141368</v>
      </c>
      <c r="F79" s="4">
        <v>164250</v>
      </c>
      <c r="G79" s="4">
        <v>23228.008420414706</v>
      </c>
    </row>
    <row r="80" spans="1:7">
      <c r="A80" s="2">
        <v>422</v>
      </c>
      <c r="B80" t="s">
        <v>74</v>
      </c>
      <c r="C80" t="s">
        <v>92</v>
      </c>
      <c r="D80" s="2">
        <v>1378</v>
      </c>
      <c r="E80" s="10">
        <v>143461</v>
      </c>
      <c r="F80" s="4">
        <v>172250</v>
      </c>
      <c r="G80" s="4">
        <v>24359.357384574934</v>
      </c>
    </row>
    <row r="81" spans="1:7">
      <c r="A81" s="2">
        <v>704</v>
      </c>
      <c r="B81" t="s">
        <v>76</v>
      </c>
      <c r="C81" t="s">
        <v>95</v>
      </c>
      <c r="D81" s="2">
        <v>1448</v>
      </c>
      <c r="E81" s="10">
        <v>153708</v>
      </c>
      <c r="F81" s="4">
        <v>181000</v>
      </c>
      <c r="G81" s="4">
        <v>25596.770314125184</v>
      </c>
    </row>
    <row r="82" spans="1:7">
      <c r="A82" s="2">
        <v>706</v>
      </c>
      <c r="B82" t="s">
        <v>77</v>
      </c>
      <c r="C82" t="s">
        <v>95</v>
      </c>
      <c r="D82" s="2">
        <v>1998</v>
      </c>
      <c r="E82" s="10">
        <v>209903</v>
      </c>
      <c r="F82" s="4">
        <v>249750</v>
      </c>
      <c r="G82" s="4">
        <v>35319.300474877156</v>
      </c>
    </row>
    <row r="83" spans="1:7">
      <c r="A83" s="2">
        <v>708</v>
      </c>
      <c r="B83" t="s">
        <v>78</v>
      </c>
      <c r="C83" t="s">
        <v>95</v>
      </c>
      <c r="D83" s="2">
        <v>2116</v>
      </c>
      <c r="E83" s="10">
        <v>229516</v>
      </c>
      <c r="F83" s="4">
        <v>264500</v>
      </c>
      <c r="G83" s="4">
        <v>37405.225127547572</v>
      </c>
    </row>
    <row r="84" spans="1:7">
      <c r="A84" s="2">
        <v>709</v>
      </c>
      <c r="B84" t="s">
        <v>79</v>
      </c>
      <c r="C84" t="s">
        <v>95</v>
      </c>
      <c r="D84" s="2">
        <v>1954</v>
      </c>
      <c r="E84" s="10">
        <v>219819</v>
      </c>
      <c r="F84" s="4">
        <v>244250</v>
      </c>
      <c r="G84" s="4">
        <v>34541.498062017003</v>
      </c>
    </row>
    <row r="85" spans="1:7">
      <c r="A85" s="2">
        <v>710</v>
      </c>
      <c r="B85" t="s">
        <v>80</v>
      </c>
      <c r="C85" t="s">
        <v>95</v>
      </c>
      <c r="D85" s="2">
        <v>2094</v>
      </c>
      <c r="E85" s="10">
        <v>210564</v>
      </c>
      <c r="F85" s="4">
        <v>261750</v>
      </c>
      <c r="G85" s="4">
        <v>37016.323921117502</v>
      </c>
    </row>
    <row r="86" spans="1:7">
      <c r="A86" s="2">
        <v>711</v>
      </c>
      <c r="B86" t="s">
        <v>81</v>
      </c>
      <c r="C86" t="s">
        <v>95</v>
      </c>
      <c r="D86" s="2">
        <v>1747</v>
      </c>
      <c r="E86" s="10">
        <v>193926</v>
      </c>
      <c r="F86" s="4">
        <v>218375</v>
      </c>
      <c r="G86" s="4">
        <v>31135.116778649452</v>
      </c>
    </row>
    <row r="87" spans="1:7">
      <c r="A87" s="2">
        <v>716</v>
      </c>
      <c r="B87" t="s">
        <v>84</v>
      </c>
      <c r="C87" t="s">
        <v>95</v>
      </c>
      <c r="D87" s="2">
        <v>2148</v>
      </c>
      <c r="E87" s="10">
        <v>232491</v>
      </c>
      <c r="F87" s="4">
        <v>268500</v>
      </c>
      <c r="G87" s="4">
        <v>37970.89960962769</v>
      </c>
    </row>
    <row r="88" spans="1:7">
      <c r="A88" s="2">
        <v>712</v>
      </c>
      <c r="B88" t="s">
        <v>82</v>
      </c>
      <c r="C88" t="s">
        <v>95</v>
      </c>
      <c r="D88" s="2">
        <v>1434</v>
      </c>
      <c r="E88" s="10">
        <v>150843</v>
      </c>
      <c r="F88" s="4">
        <v>179250</v>
      </c>
      <c r="G88" s="4">
        <v>25349.287728215135</v>
      </c>
    </row>
    <row r="89" spans="1:7">
      <c r="A89" s="2">
        <v>714</v>
      </c>
      <c r="B89" t="s">
        <v>83</v>
      </c>
      <c r="C89" t="s">
        <v>95</v>
      </c>
      <c r="D89" s="2">
        <v>1515</v>
      </c>
      <c r="E89" s="10">
        <v>162303</v>
      </c>
      <c r="F89" s="4">
        <v>189375</v>
      </c>
      <c r="G89" s="4">
        <v>26781.151260980427</v>
      </c>
    </row>
    <row r="90" spans="1:7">
      <c r="A90" s="2">
        <v>730</v>
      </c>
      <c r="B90" t="s">
        <v>85</v>
      </c>
      <c r="C90" t="s">
        <v>96</v>
      </c>
      <c r="D90" s="2">
        <v>305</v>
      </c>
      <c r="E90" s="10">
        <v>33607.51</v>
      </c>
      <c r="F90" s="4">
        <v>33607.51</v>
      </c>
      <c r="G90" s="4">
        <v>12162.154991659942</v>
      </c>
    </row>
    <row r="91" spans="1:7">
      <c r="B91" t="s">
        <v>121</v>
      </c>
      <c r="E91" s="10"/>
    </row>
    <row r="93" spans="1:7">
      <c r="E93" s="33"/>
      <c r="F93" s="33"/>
    </row>
  </sheetData>
  <autoFilter ref="A1:G90" xr:uid="{6687A78A-30CD-D049-9E22-B8E40344EF6D}">
    <sortState xmlns:xlrd2="http://schemas.microsoft.com/office/spreadsheetml/2017/richdata2" ref="A2:G93">
      <sortCondition ref="C1:C93"/>
    </sortState>
  </autoFilter>
  <sortState xmlns:xlrd2="http://schemas.microsoft.com/office/spreadsheetml/2017/richdata2" ref="A2:G90">
    <sortCondition ref="A2:A90"/>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Planning Template</vt:lpstr>
      <vt:lpstr>Funding</vt:lpstr>
      <vt:lpstr>'Planning Template'!Print_Area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Snow</dc:creator>
  <cp:lastModifiedBy>Bradley Chapple</cp:lastModifiedBy>
  <cp:lastPrinted>2020-05-19T16:35:23Z</cp:lastPrinted>
  <dcterms:created xsi:type="dcterms:W3CDTF">2019-04-19T20:29:45Z</dcterms:created>
  <dcterms:modified xsi:type="dcterms:W3CDTF">2020-08-06T20:46:40Z</dcterms:modified>
</cp:coreProperties>
</file>